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300" activeTab="1"/>
  </bookViews>
  <sheets>
    <sheet name="CAN DOI KE TOAN " sheetId="1" r:id="rId1"/>
    <sheet name="KET QUA KINH DOANH (2)" sheetId="2" r:id="rId2"/>
  </sheets>
  <definedNames>
    <definedName name="_xlnm.Print_Titles" localSheetId="0">'CAN DOI KE TOAN '!$8:$9</definedName>
  </definedNames>
  <calcPr fullCalcOnLoad="1"/>
</workbook>
</file>

<file path=xl/sharedStrings.xml><?xml version="1.0" encoding="utf-8"?>
<sst xmlns="http://schemas.openxmlformats.org/spreadsheetml/2006/main" count="296" uniqueCount="246">
  <si>
    <t>Maãu soá B01 -DN</t>
  </si>
  <si>
    <t>BAÛNG CAÂN ÑOÁI KEÁ TOAÙN</t>
  </si>
  <si>
    <t>TAØI SAÛN</t>
  </si>
  <si>
    <t>MS</t>
  </si>
  <si>
    <t>TM</t>
  </si>
  <si>
    <t>NGUOÀN VOÁN</t>
  </si>
  <si>
    <t>A - TAØI SAÛN NGAÉN HAÏN (100=110+120+130+140+150)</t>
  </si>
  <si>
    <t>100</t>
  </si>
  <si>
    <t>A - NÔÏ PHAÛI TRAÛ (300=310+320)</t>
  </si>
  <si>
    <t>300</t>
  </si>
  <si>
    <t>I - Tieàn vaø caùc khoaûn töông ñöông tieàn</t>
  </si>
  <si>
    <t>110</t>
  </si>
  <si>
    <t>I - Nôï ngaén haïn</t>
  </si>
  <si>
    <t>310</t>
  </si>
  <si>
    <t xml:space="preserve">   1 - Tieàn</t>
  </si>
  <si>
    <t>111</t>
  </si>
  <si>
    <t>1</t>
  </si>
  <si>
    <t xml:space="preserve">   1 - Vay vaø nôï ngaén haïn</t>
  </si>
  <si>
    <t>311</t>
  </si>
  <si>
    <t>14</t>
  </si>
  <si>
    <t xml:space="preserve">   2 - Caùc khoaûn töông ñöông tieàn</t>
  </si>
  <si>
    <t>112</t>
  </si>
  <si>
    <t xml:space="preserve">   2 - Phaûi traû ngöôøi baùn</t>
  </si>
  <si>
    <t>312</t>
  </si>
  <si>
    <t>15</t>
  </si>
  <si>
    <t>II - Caùc khoaûn ñaàu tö taøi chính ngaén haïn</t>
  </si>
  <si>
    <t>120</t>
  </si>
  <si>
    <t xml:space="preserve">   3 - Ngöôøi mua traû tieàn tröôùc</t>
  </si>
  <si>
    <t>313</t>
  </si>
  <si>
    <t xml:space="preserve">   1 - Ñaàu tö ngaén haïn</t>
  </si>
  <si>
    <t>121</t>
  </si>
  <si>
    <t>11</t>
  </si>
  <si>
    <t xml:space="preserve">   4 - Thueá vaø caùc khoaûn phaûi noäp Nhaø nöôùc</t>
  </si>
  <si>
    <t>314</t>
  </si>
  <si>
    <t>16</t>
  </si>
  <si>
    <t xml:space="preserve">   2 - Döï phoøng giaûm giaù chöùng khoaùn ñaàu tö ngaén haïn (*)</t>
  </si>
  <si>
    <t>129</t>
  </si>
  <si>
    <t>315</t>
  </si>
  <si>
    <t>III - Caùc khoaûn phaûi thu</t>
  </si>
  <si>
    <t>130</t>
  </si>
  <si>
    <t xml:space="preserve">   6 - Chi phí phaûi traû</t>
  </si>
  <si>
    <t>316</t>
  </si>
  <si>
    <t>17</t>
  </si>
  <si>
    <t xml:space="preserve">   1 - Phaûi thu khaùch haøng</t>
  </si>
  <si>
    <t>131</t>
  </si>
  <si>
    <t>2</t>
  </si>
  <si>
    <t xml:space="preserve">   7 - Phaûi traû noäi boä</t>
  </si>
  <si>
    <t>317</t>
  </si>
  <si>
    <t xml:space="preserve">   2 - Traû tröôùc cho ngöôøi baùn</t>
  </si>
  <si>
    <t>132</t>
  </si>
  <si>
    <t xml:space="preserve">   8 - Phaûi traû theo tieán ñoä keá hoaïch HÑXD</t>
  </si>
  <si>
    <t>318</t>
  </si>
  <si>
    <t xml:space="preserve">   3 - Phaûi thu noäi boä</t>
  </si>
  <si>
    <t>133</t>
  </si>
  <si>
    <t>319</t>
  </si>
  <si>
    <t>18</t>
  </si>
  <si>
    <t xml:space="preserve">   4 - Phaûi thu theo tieán ñoä keá hoaïch hôïp ñoàng xaây döïng</t>
  </si>
  <si>
    <t>134</t>
  </si>
  <si>
    <t>II - Nôï daøi haïn</t>
  </si>
  <si>
    <t>320</t>
  </si>
  <si>
    <t xml:space="preserve">   5 - Caùc khoaûn phaûi thu khaùc</t>
  </si>
  <si>
    <t>138</t>
  </si>
  <si>
    <t xml:space="preserve">   1 - Phaûi traû daøi haïn ngöôøi baùn</t>
  </si>
  <si>
    <t xml:space="preserve">   6 - Döï phoøng caùc khoaûn phaûi thu khoù ñoøi (*)</t>
  </si>
  <si>
    <t>139</t>
  </si>
  <si>
    <t xml:space="preserve">   2 - Phaûi traû daøi haïn noäi boä</t>
  </si>
  <si>
    <t>19</t>
  </si>
  <si>
    <t>IV - Haøng toàn kho</t>
  </si>
  <si>
    <t>140</t>
  </si>
  <si>
    <t xml:space="preserve">   3 - Phaûi traû daøi haïn khaùc</t>
  </si>
  <si>
    <t xml:space="preserve">   1 - Haøng toàn kho</t>
  </si>
  <si>
    <t>141</t>
  </si>
  <si>
    <t>3</t>
  </si>
  <si>
    <t xml:space="preserve">   4 - Vay vaø nôï daøi haïn</t>
  </si>
  <si>
    <t>20</t>
  </si>
  <si>
    <t xml:space="preserve">   2 - Döï phoøng giaûm giaù haøng toàn kho (*)</t>
  </si>
  <si>
    <t>149</t>
  </si>
  <si>
    <t xml:space="preserve">   5 - Thueá thu nhaäp hoaõn laïi phaûi traû</t>
  </si>
  <si>
    <t>13</t>
  </si>
  <si>
    <t>V - Taøi saûn ngaén haïn khaùc</t>
  </si>
  <si>
    <t>150</t>
  </si>
  <si>
    <t>B - VOÁN CHUÛ SÔÛ HÖÕU (400=410+420)</t>
  </si>
  <si>
    <t>400</t>
  </si>
  <si>
    <t xml:space="preserve">   1 - Chi phí traû tröôùc ngaén haïn</t>
  </si>
  <si>
    <t>151</t>
  </si>
  <si>
    <t>I - Voán chuû sôû höõu</t>
  </si>
  <si>
    <t>410</t>
  </si>
  <si>
    <t>152</t>
  </si>
  <si>
    <t>4</t>
  </si>
  <si>
    <t xml:space="preserve">   1 - Voán ñaàu tö cuûa chuû sôû höõu</t>
  </si>
  <si>
    <t>411</t>
  </si>
  <si>
    <t>21</t>
  </si>
  <si>
    <t xml:space="preserve">   3 - Taøi saûn ngaén haïn khaùc</t>
  </si>
  <si>
    <t>158</t>
  </si>
  <si>
    <t xml:space="preserve">   2 - Thaëng dö voán coå phaàn</t>
  </si>
  <si>
    <t>412</t>
  </si>
  <si>
    <t>B - TAØI SAÛN DAØI HAÏN (200=210+220+240+250+260)</t>
  </si>
  <si>
    <t>200</t>
  </si>
  <si>
    <t>413</t>
  </si>
  <si>
    <t>I - Caùc khoaûn phaûi thu daøi haïn</t>
  </si>
  <si>
    <t>210</t>
  </si>
  <si>
    <t xml:space="preserve">   4 - Cheânh leäch ñaùnh giaù laïi taøi saûn</t>
  </si>
  <si>
    <t>414</t>
  </si>
  <si>
    <t xml:space="preserve">   1 - Phaûi thu daøi haïn cuûa khaùch haøng</t>
  </si>
  <si>
    <t>211</t>
  </si>
  <si>
    <t>5</t>
  </si>
  <si>
    <t xml:space="preserve">   5 - Cheânh leäch tyû giaù hoái ñoaùi</t>
  </si>
  <si>
    <t>415</t>
  </si>
  <si>
    <t>212</t>
  </si>
  <si>
    <t xml:space="preserve">   6 - Quyõ ñaàu tö phaùt trieån</t>
  </si>
  <si>
    <t>416</t>
  </si>
  <si>
    <t>213</t>
  </si>
  <si>
    <t xml:space="preserve">   7 - Quyõ döï phoøng taøi chính</t>
  </si>
  <si>
    <t>417</t>
  </si>
  <si>
    <t>219</t>
  </si>
  <si>
    <t xml:space="preserve">   8 - Quyõ khaùc thuoäc voán chuû sôû höõu</t>
  </si>
  <si>
    <t>418</t>
  </si>
  <si>
    <t>II - Taøi saûn coá ñònh</t>
  </si>
  <si>
    <t>220</t>
  </si>
  <si>
    <t>419</t>
  </si>
  <si>
    <t xml:space="preserve">   1 - Taøi saûn coá ñònh höõu hình</t>
  </si>
  <si>
    <t>221</t>
  </si>
  <si>
    <t>6</t>
  </si>
  <si>
    <t>II - Nguoàn kinh phí vaø quyõ khaùc</t>
  </si>
  <si>
    <t>420</t>
  </si>
  <si>
    <t xml:space="preserve">     _ Nguyeân giaù</t>
  </si>
  <si>
    <t>222</t>
  </si>
  <si>
    <t xml:space="preserve">   1 - Quyõ khen thöôûng, phuùc lôïi</t>
  </si>
  <si>
    <t>421</t>
  </si>
  <si>
    <t xml:space="preserve">     _ Giaù trò hao moøn luõy keá (*)</t>
  </si>
  <si>
    <t>223</t>
  </si>
  <si>
    <t xml:space="preserve">   2 - Nguoàn kinh phí</t>
  </si>
  <si>
    <t>422</t>
  </si>
  <si>
    <t>22</t>
  </si>
  <si>
    <t xml:space="preserve">   2 - Taøi saûn coá ñònh thueâ taøi chính</t>
  </si>
  <si>
    <t>224</t>
  </si>
  <si>
    <t>7</t>
  </si>
  <si>
    <t xml:space="preserve">   3 - Nguoàn kinh phí ñaõ hình thaønh TSCÑ</t>
  </si>
  <si>
    <t>423</t>
  </si>
  <si>
    <t>225</t>
  </si>
  <si>
    <t/>
  </si>
  <si>
    <t>226</t>
  </si>
  <si>
    <t xml:space="preserve">   3 - Taøi saûn coá ñònh voâ hình</t>
  </si>
  <si>
    <t>227</t>
  </si>
  <si>
    <t>8</t>
  </si>
  <si>
    <t>228</t>
  </si>
  <si>
    <t>229</t>
  </si>
  <si>
    <t xml:space="preserve">   4 - Chi phí xaây döïng cô baûn dôû dang</t>
  </si>
  <si>
    <t>230</t>
  </si>
  <si>
    <t>9</t>
  </si>
  <si>
    <t>III - Baát ñoäng saûn ñaàu tö</t>
  </si>
  <si>
    <t>240</t>
  </si>
  <si>
    <t>10</t>
  </si>
  <si>
    <t>241</t>
  </si>
  <si>
    <t>242</t>
  </si>
  <si>
    <t>IV - Caùc khoaûn ñaàu tö taøi chính daøi haïn</t>
  </si>
  <si>
    <t>250</t>
  </si>
  <si>
    <t xml:space="preserve">   1 - Ñaàu tö vaøo coâng ty con</t>
  </si>
  <si>
    <t>251</t>
  </si>
  <si>
    <t xml:space="preserve">   2 - Ñaàu tö vaøo coâng ty lieân keát, lieân doanh</t>
  </si>
  <si>
    <t>252</t>
  </si>
  <si>
    <t xml:space="preserve">   3 - Ñaàu tö daøi haïn khaùc</t>
  </si>
  <si>
    <t>258</t>
  </si>
  <si>
    <t xml:space="preserve">   4 - Döï phoøng giaûm giaù chöùng khoaùn ñaàu tö daøi haïn (*)</t>
  </si>
  <si>
    <t>259</t>
  </si>
  <si>
    <t>V - Taøi saûn daøi haïn khaùc</t>
  </si>
  <si>
    <t>260</t>
  </si>
  <si>
    <t xml:space="preserve">   1 - Chi phí traû tröôùc daøi haïn</t>
  </si>
  <si>
    <t>261</t>
  </si>
  <si>
    <t>12</t>
  </si>
  <si>
    <t xml:space="preserve">   2 - Taøi saûn thueá thu nhaäp hoaõn laïi</t>
  </si>
  <si>
    <t>262</t>
  </si>
  <si>
    <t xml:space="preserve">   3 - Taøi saûn daøi haïn khaùc</t>
  </si>
  <si>
    <t>268</t>
  </si>
  <si>
    <t>TOÅNG COÄNG TAØI SAÛN (270 = 100 + 200)</t>
  </si>
  <si>
    <t>270</t>
  </si>
  <si>
    <t>TOÅNG COÄNG NGUOÀN VOÁN (430 = 300 + 400)</t>
  </si>
  <si>
    <t>430</t>
  </si>
  <si>
    <t xml:space="preserve">   5 - Phaûi traû ngöôøi lao ñoäng</t>
  </si>
  <si>
    <t xml:space="preserve">   9 - Phaûi traû, phaûi noäp ngaén haïn khaùc</t>
  </si>
  <si>
    <t xml:space="preserve"> 10 - Döï phoøng phaûi traû ngaén haïn</t>
  </si>
  <si>
    <t>330</t>
  </si>
  <si>
    <t>331</t>
  </si>
  <si>
    <t>332</t>
  </si>
  <si>
    <t>333</t>
  </si>
  <si>
    <t>334</t>
  </si>
  <si>
    <t>335</t>
  </si>
  <si>
    <t xml:space="preserve">   6 - Döï phoøng trôï caáp maát vieäc laøm</t>
  </si>
  <si>
    <t>336</t>
  </si>
  <si>
    <t xml:space="preserve">   2 - Thueá GTGT ñöôïc khaáu tröø</t>
  </si>
  <si>
    <t xml:space="preserve">   7 - Döï phoøng phaûi traû daøi haïn</t>
  </si>
  <si>
    <t>337</t>
  </si>
  <si>
    <t xml:space="preserve">   3 - Thueá vaø caùc khoaûn khaùc phaûi thu</t>
  </si>
  <si>
    <t>154</t>
  </si>
  <si>
    <t xml:space="preserve">   3 - Voán khaùc cuõa chuû sôû höõu</t>
  </si>
  <si>
    <t xml:space="preserve">   2 - Voán kinh doanh ôû ñôn vò tröïc thuoäc</t>
  </si>
  <si>
    <t xml:space="preserve">   4 - Coå phieáu ngaân quyõ</t>
  </si>
  <si>
    <t xml:space="preserve">   3 - Phaûi thu noäi boä daøi haïn</t>
  </si>
  <si>
    <t xml:space="preserve">   4 - Phaûi thu daøi haïn khaùc</t>
  </si>
  <si>
    <t>218</t>
  </si>
  <si>
    <t xml:space="preserve">   5 - Döï phoøng phaûi thu daøi haïn khoù ñoøi (*)</t>
  </si>
  <si>
    <t xml:space="preserve">   9 - Lôïi nhuaän sau thueá chöa phaân phoái</t>
  </si>
  <si>
    <t xml:space="preserve">  10 - Nguoàn voán ñaàu tö XDCB</t>
  </si>
  <si>
    <t>NHAØ XUAÁT BAÛN GIAÙO DUÏC</t>
  </si>
  <si>
    <t>(Soá lieäu chöa kieåm toaùn)</t>
  </si>
  <si>
    <t>COÂNG TY COÅ PHAÀN SAÙCH GIAÙO DUÏC TAÏI TP.HOÀ CHÍ MINH</t>
  </si>
  <si>
    <t>MCK: SGD</t>
  </si>
  <si>
    <t xml:space="preserve">GIAÙM ÑOÁC </t>
  </si>
  <si>
    <t xml:space="preserve">HOAØNG VAÊN ÑAÏI </t>
  </si>
  <si>
    <t xml:space="preserve">KEÁ TOAÙN TRÖÔÛNG </t>
  </si>
  <si>
    <t xml:space="preserve">NGUYEÃN THÒ LAN PHÖÔNG </t>
  </si>
  <si>
    <t>SOÁ CUOÁI KÌ</t>
  </si>
  <si>
    <t>SOÁ ÑAÀU NAÊM</t>
  </si>
  <si>
    <t>Tp. Hoà Chí Minh, ngaøy 18 thaùng 07 naêm 2007</t>
  </si>
  <si>
    <t>SOÁ ĐẦU KỲ</t>
  </si>
  <si>
    <t>ÑEÁN CUOÁI THAÙNG 06 NAÊM 2007</t>
  </si>
  <si>
    <t>C«ng ty Cæ phÇn S¸ch Gi¸o dôc</t>
  </si>
  <si>
    <r>
      <t xml:space="preserve">    t¹i thµnh phè Hå ChÝ Minh                                 </t>
    </r>
    <r>
      <rPr>
        <b/>
        <sz val="14"/>
        <rFont val=".VnAvantH"/>
        <family val="2"/>
      </rPr>
      <t>kÕt qu¶ ho¹t ®éng kinh doanH</t>
    </r>
    <r>
      <rPr>
        <b/>
        <sz val="10"/>
        <rFont val=".VnAvant"/>
        <family val="2"/>
      </rPr>
      <t xml:space="preserve">  </t>
    </r>
  </si>
  <si>
    <t xml:space="preserve">              MCK : SGD                                                                          Quý II n¨m 2007</t>
  </si>
  <si>
    <t>(Sè liÖu ch­a kiÓm to¸n)</t>
  </si>
  <si>
    <t>§VT: ®ång</t>
  </si>
  <si>
    <t>STT</t>
  </si>
  <si>
    <t>CHI TIEU</t>
  </si>
  <si>
    <t>Kú B¸O C¸O</t>
  </si>
  <si>
    <t>LòY KÕ</t>
  </si>
  <si>
    <t>Doanh thu b¸n hµng vµ cung cÊp dÞch vô</t>
  </si>
  <si>
    <t>C¸c kho¶n gi¶m trõ doanh thu</t>
  </si>
  <si>
    <t>Doanh thu thuÇn vÒ b¸n hµng vµ dÞch vô</t>
  </si>
  <si>
    <t>Gi¸ vèn hµng b¸n</t>
  </si>
  <si>
    <t>Lîi nhuËn gép vÒ b¸n hµng vµ cung cÊp  dÞch vô</t>
  </si>
  <si>
    <t>Doanh thu ho¹t ®éng tµi chÝnh</t>
  </si>
  <si>
    <t>Chi phÝ tµi chÝnh</t>
  </si>
  <si>
    <t>Chi phÝ b¸n hµng</t>
  </si>
  <si>
    <t>Chi phÝ qu¶n lÝ doanh nghiÖp</t>
  </si>
  <si>
    <t>Thu nhËp kh¸c</t>
  </si>
  <si>
    <t>Chi phÝ kh¸c</t>
  </si>
  <si>
    <t>Lîi nhuËn kh¸c</t>
  </si>
  <si>
    <t>Tæng lîi nhuËn tr­íc thuÕ</t>
  </si>
  <si>
    <t>Chi phÝ thuÕ TNDN hiÖn hµnh</t>
  </si>
  <si>
    <t>- Chi phÝ thuÕ TNDN ph¶i nép</t>
  </si>
  <si>
    <t>- Chi phÝ thuÕ TNDN ®­îc miÔn gi¶m</t>
  </si>
  <si>
    <t>Lîi nhuËn sau thuÕ TNDN</t>
  </si>
  <si>
    <t>L·i c¬ b¶n trªn cæ phiÕu</t>
  </si>
  <si>
    <t>TPHCM, ngµy 18 th¸ng 7 n¨m 2007</t>
  </si>
  <si>
    <t>KÕ to¸n tr­ëng</t>
  </si>
  <si>
    <t>gi¸m ®èc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</si>
</sst>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\ ###\ ###\ ###\ ###"/>
    <numFmt numFmtId="173" formatCode="_(* #,##0_);_(* \(#,##0\);_(* &quot;-&quot;??_);_(@_)"/>
    <numFmt numFmtId="174" formatCode="#,###;\(#,###\)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</numFmts>
  <fonts count="24">
    <font>
      <sz val="10"/>
      <name val="VNI-Times"/>
      <family val="0"/>
    </font>
    <font>
      <sz val="9"/>
      <name val="VNI-Helve-Condense"/>
      <family val="0"/>
    </font>
    <font>
      <sz val="12"/>
      <name val="VNI-Helve-Condense"/>
      <family val="0"/>
    </font>
    <font>
      <sz val="10"/>
      <name val="VNI-Helve-Condense"/>
      <family val="0"/>
    </font>
    <font>
      <b/>
      <sz val="9"/>
      <name val="VNI-Helve-Condense"/>
      <family val="0"/>
    </font>
    <font>
      <b/>
      <sz val="12"/>
      <name val="VNI-Helve-Condense"/>
      <family val="0"/>
    </font>
    <font>
      <b/>
      <sz val="9"/>
      <color indexed="16"/>
      <name val="VNI-Helve-Condense"/>
      <family val="0"/>
    </font>
    <font>
      <i/>
      <sz val="10"/>
      <name val="VNI-Helve-Condense"/>
      <family val="0"/>
    </font>
    <font>
      <b/>
      <sz val="10"/>
      <name val="VNI-Helve-Condense"/>
      <family val="0"/>
    </font>
    <font>
      <sz val="8"/>
      <name val="VNI-Times"/>
      <family val="0"/>
    </font>
    <font>
      <b/>
      <sz val="9"/>
      <color indexed="12"/>
      <name val="VNI-Helve-Condense"/>
      <family val="0"/>
    </font>
    <font>
      <b/>
      <sz val="11"/>
      <color indexed="10"/>
      <name val="VNI-Helve-Condense"/>
      <family val="0"/>
    </font>
    <font>
      <sz val="9"/>
      <color indexed="12"/>
      <name val="VNI-Helve-Condense"/>
      <family val="0"/>
    </font>
    <font>
      <b/>
      <sz val="18"/>
      <color indexed="12"/>
      <name val="VNI-Helve-Condense"/>
      <family val="0"/>
    </font>
    <font>
      <b/>
      <sz val="12"/>
      <color indexed="10"/>
      <name val="VNI-Helve-Condense"/>
      <family val="0"/>
    </font>
    <font>
      <b/>
      <i/>
      <sz val="12"/>
      <color indexed="10"/>
      <name val="VNI-Helve-Condense"/>
      <family val="0"/>
    </font>
    <font>
      <sz val="9"/>
      <color indexed="12"/>
      <name val=".VnArial"/>
      <family val="2"/>
    </font>
    <font>
      <b/>
      <sz val="9"/>
      <color indexed="10"/>
      <name val="VNI-Avo"/>
      <family val="0"/>
    </font>
    <font>
      <b/>
      <sz val="10"/>
      <name val=".VnAvant"/>
      <family val="2"/>
    </font>
    <font>
      <sz val="10"/>
      <name val=".VnAvant"/>
      <family val="2"/>
    </font>
    <font>
      <b/>
      <sz val="14"/>
      <name val=".VnAvantH"/>
      <family val="2"/>
    </font>
    <font>
      <sz val="14"/>
      <name val=".VnArialH"/>
      <family val="2"/>
    </font>
    <font>
      <b/>
      <sz val="10"/>
      <name val=".VnAvantH"/>
      <family val="2"/>
    </font>
    <font>
      <sz val="11"/>
      <name val=".VnAvant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/>
    </xf>
    <xf numFmtId="174" fontId="6" fillId="2" borderId="3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/>
    </xf>
    <xf numFmtId="49" fontId="6" fillId="3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6" fontId="6" fillId="2" borderId="2" xfId="15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49" fontId="10" fillId="0" borderId="4" xfId="0" applyNumberFormat="1" applyFont="1" applyBorder="1" applyAlignment="1">
      <alignment/>
    </xf>
    <xf numFmtId="49" fontId="10" fillId="0" borderId="5" xfId="0" applyNumberFormat="1" applyFont="1" applyBorder="1" applyAlignment="1">
      <alignment horizontal="center"/>
    </xf>
    <xf numFmtId="176" fontId="10" fillId="0" borderId="5" xfId="15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176" fontId="10" fillId="0" borderId="6" xfId="15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/>
    </xf>
    <xf numFmtId="176" fontId="12" fillId="0" borderId="5" xfId="15" applyNumberFormat="1" applyFont="1" applyBorder="1" applyAlignment="1">
      <alignment/>
    </xf>
    <xf numFmtId="176" fontId="12" fillId="0" borderId="6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6" fontId="16" fillId="0" borderId="5" xfId="15" applyNumberFormat="1" applyFont="1" applyBorder="1" applyAlignment="1">
      <alignment/>
    </xf>
    <xf numFmtId="176" fontId="16" fillId="0" borderId="6" xfId="15" applyNumberFormat="1" applyFont="1" applyBorder="1" applyAlignment="1">
      <alignment/>
    </xf>
    <xf numFmtId="176" fontId="16" fillId="0" borderId="7" xfId="15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0" fontId="18" fillId="0" borderId="8" xfId="0" applyFont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/>
    </xf>
    <xf numFmtId="3" fontId="19" fillId="0" borderId="5" xfId="0" applyNumberFormat="1" applyFont="1" applyBorder="1" applyAlignment="1">
      <alignment/>
    </xf>
    <xf numFmtId="0" fontId="19" fillId="0" borderId="5" xfId="0" applyFont="1" applyBorder="1" applyAlignment="1" quotePrefix="1">
      <alignment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172" fontId="6" fillId="2" borderId="10" xfId="0" applyNumberFormat="1" applyFont="1" applyFill="1" applyBorder="1" applyAlignment="1">
      <alignment horizontal="center" vertical="center"/>
    </xf>
    <xf numFmtId="172" fontId="6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9"/>
  <sheetViews>
    <sheetView workbookViewId="0" topLeftCell="F59">
      <selection activeCell="I62" sqref="I62"/>
    </sheetView>
  </sheetViews>
  <sheetFormatPr defaultColWidth="9.00390625" defaultRowHeight="12.75"/>
  <cols>
    <col min="1" max="1" width="44.875" style="7" customWidth="1"/>
    <col min="2" max="2" width="4.75390625" style="7" customWidth="1"/>
    <col min="3" max="3" width="4.625" style="7" customWidth="1"/>
    <col min="4" max="4" width="15.75390625" style="8" customWidth="1"/>
    <col min="5" max="5" width="17.00390625" style="8" customWidth="1"/>
    <col min="6" max="6" width="30.875" style="7" customWidth="1"/>
    <col min="7" max="7" width="4.875" style="7" customWidth="1"/>
    <col min="8" max="8" width="4.00390625" style="7" customWidth="1"/>
    <col min="9" max="9" width="14.875" style="8" customWidth="1"/>
    <col min="10" max="10" width="17.125" style="8" customWidth="1"/>
    <col min="11" max="11" width="19.875" style="9" bestFit="1" customWidth="1"/>
    <col min="12" max="12" width="17.00390625" style="5" customWidth="1"/>
    <col min="13" max="16384" width="9.125" style="5" customWidth="1"/>
  </cols>
  <sheetData>
    <row r="1" spans="1:10" ht="18.75">
      <c r="A1" s="74" t="s">
        <v>203</v>
      </c>
      <c r="B1" s="74"/>
      <c r="C1" s="1"/>
      <c r="D1" s="2"/>
      <c r="E1" s="2"/>
      <c r="F1" s="3"/>
      <c r="G1" s="3"/>
      <c r="H1" s="3"/>
      <c r="I1" s="4" t="s">
        <v>0</v>
      </c>
      <c r="J1" s="2"/>
    </row>
    <row r="2" spans="1:10" ht="18.75">
      <c r="A2" s="75" t="s">
        <v>205</v>
      </c>
      <c r="B2" s="75"/>
      <c r="C2" s="6"/>
      <c r="D2" s="2"/>
      <c r="E2" s="2"/>
      <c r="F2" s="3"/>
      <c r="G2" s="3"/>
      <c r="H2" s="3"/>
      <c r="I2" s="2"/>
      <c r="J2" s="2"/>
    </row>
    <row r="3" spans="1:10" ht="18.75">
      <c r="A3" s="26" t="s">
        <v>206</v>
      </c>
      <c r="B3" s="6"/>
      <c r="C3" s="6"/>
      <c r="D3" s="2"/>
      <c r="E3" s="2"/>
      <c r="F3" s="3"/>
      <c r="G3" s="3"/>
      <c r="H3" s="3"/>
      <c r="I3" s="2"/>
      <c r="J3" s="2"/>
    </row>
    <row r="4" spans="1:10" ht="28.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0.25">
      <c r="A5" s="77" t="s">
        <v>215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20.25">
      <c r="A6" s="80" t="s">
        <v>204</v>
      </c>
      <c r="B6" s="80"/>
      <c r="C6" s="80"/>
      <c r="D6" s="80"/>
      <c r="E6" s="80"/>
      <c r="F6" s="80"/>
      <c r="G6" s="80"/>
      <c r="H6" s="80"/>
      <c r="I6" s="80"/>
      <c r="J6" s="80"/>
    </row>
    <row r="7" ht="19.5" thickBot="1"/>
    <row r="8" spans="1:11" s="40" customFormat="1" ht="21" thickTop="1">
      <c r="A8" s="81" t="s">
        <v>2</v>
      </c>
      <c r="B8" s="70" t="s">
        <v>3</v>
      </c>
      <c r="C8" s="70" t="s">
        <v>4</v>
      </c>
      <c r="D8" s="72" t="s">
        <v>211</v>
      </c>
      <c r="E8" s="72" t="s">
        <v>214</v>
      </c>
      <c r="F8" s="70" t="s">
        <v>5</v>
      </c>
      <c r="G8" s="70" t="s">
        <v>3</v>
      </c>
      <c r="H8" s="70" t="s">
        <v>4</v>
      </c>
      <c r="I8" s="72" t="s">
        <v>211</v>
      </c>
      <c r="J8" s="78" t="s">
        <v>212</v>
      </c>
      <c r="K8" s="39"/>
    </row>
    <row r="9" spans="1:11" s="40" customFormat="1" ht="20.25">
      <c r="A9" s="82"/>
      <c r="B9" s="71"/>
      <c r="C9" s="71"/>
      <c r="D9" s="73"/>
      <c r="E9" s="73"/>
      <c r="F9" s="71"/>
      <c r="G9" s="71"/>
      <c r="H9" s="71"/>
      <c r="I9" s="73"/>
      <c r="J9" s="79"/>
      <c r="K9" s="39"/>
    </row>
    <row r="10" spans="1:10" ht="18.75">
      <c r="A10" s="27" t="s">
        <v>6</v>
      </c>
      <c r="B10" s="28" t="s">
        <v>7</v>
      </c>
      <c r="C10" s="28"/>
      <c r="D10" s="29">
        <f>D11+D14+D17+D24+D27</f>
        <v>41846121604</v>
      </c>
      <c r="E10" s="29">
        <f>E11+E14+E17+E24+E27</f>
        <v>34472117241</v>
      </c>
      <c r="F10" s="30" t="s">
        <v>8</v>
      </c>
      <c r="G10" s="31" t="s">
        <v>9</v>
      </c>
      <c r="H10" s="31"/>
      <c r="I10" s="29">
        <f>I11+I22</f>
        <v>25911693683</v>
      </c>
      <c r="J10" s="32">
        <f>J11+J22</f>
        <v>20849050585</v>
      </c>
    </row>
    <row r="11" spans="1:10" ht="18.75">
      <c r="A11" s="27" t="s">
        <v>10</v>
      </c>
      <c r="B11" s="28" t="s">
        <v>11</v>
      </c>
      <c r="C11" s="28"/>
      <c r="D11" s="29">
        <f>D12+D13</f>
        <v>1334741058</v>
      </c>
      <c r="E11" s="29">
        <f>E12+E13</f>
        <v>7215349703</v>
      </c>
      <c r="F11" s="30" t="s">
        <v>12</v>
      </c>
      <c r="G11" s="31" t="s">
        <v>13</v>
      </c>
      <c r="H11" s="31"/>
      <c r="I11" s="29">
        <f>SUM(I12:I21)</f>
        <v>25867215866</v>
      </c>
      <c r="J11" s="32">
        <f>SUM(J12:J21)</f>
        <v>20812740403</v>
      </c>
    </row>
    <row r="12" spans="1:10" ht="18.75">
      <c r="A12" s="33" t="s">
        <v>14</v>
      </c>
      <c r="B12" s="34" t="s">
        <v>15</v>
      </c>
      <c r="C12" s="34" t="s">
        <v>16</v>
      </c>
      <c r="D12" s="45">
        <v>1095229698</v>
      </c>
      <c r="E12" s="45">
        <v>6975838343</v>
      </c>
      <c r="F12" s="35" t="s">
        <v>17</v>
      </c>
      <c r="G12" s="36" t="s">
        <v>18</v>
      </c>
      <c r="H12" s="36" t="s">
        <v>19</v>
      </c>
      <c r="I12" s="45">
        <v>0</v>
      </c>
      <c r="J12" s="46">
        <v>0</v>
      </c>
    </row>
    <row r="13" spans="1:10" ht="18.75">
      <c r="A13" s="33" t="s">
        <v>20</v>
      </c>
      <c r="B13" s="34" t="s">
        <v>21</v>
      </c>
      <c r="C13" s="34" t="s">
        <v>16</v>
      </c>
      <c r="D13" s="45">
        <v>239511360</v>
      </c>
      <c r="E13" s="45">
        <v>239511360</v>
      </c>
      <c r="F13" s="35" t="s">
        <v>22</v>
      </c>
      <c r="G13" s="36" t="s">
        <v>23</v>
      </c>
      <c r="H13" s="36" t="s">
        <v>24</v>
      </c>
      <c r="I13" s="45">
        <v>22754825055</v>
      </c>
      <c r="J13" s="46">
        <v>16366276372</v>
      </c>
    </row>
    <row r="14" spans="1:10" ht="18.75">
      <c r="A14" s="27" t="s">
        <v>25</v>
      </c>
      <c r="B14" s="28" t="s">
        <v>26</v>
      </c>
      <c r="C14" s="28"/>
      <c r="D14" s="29">
        <f>SUM(D15:D16)</f>
        <v>0</v>
      </c>
      <c r="E14" s="29">
        <f>SUM(E15:E16)</f>
        <v>0</v>
      </c>
      <c r="F14" s="35" t="s">
        <v>27</v>
      </c>
      <c r="G14" s="36" t="s">
        <v>28</v>
      </c>
      <c r="H14" s="36" t="s">
        <v>24</v>
      </c>
      <c r="I14" s="45">
        <v>871587498</v>
      </c>
      <c r="J14" s="46">
        <v>1458349248</v>
      </c>
    </row>
    <row r="15" spans="1:10" ht="18.75">
      <c r="A15" s="33" t="s">
        <v>29</v>
      </c>
      <c r="B15" s="34" t="s">
        <v>30</v>
      </c>
      <c r="C15" s="34" t="s">
        <v>31</v>
      </c>
      <c r="D15" s="37"/>
      <c r="E15" s="37"/>
      <c r="F15" s="35" t="s">
        <v>32</v>
      </c>
      <c r="G15" s="36" t="s">
        <v>33</v>
      </c>
      <c r="H15" s="36" t="s">
        <v>34</v>
      </c>
      <c r="I15" s="45">
        <v>1825186227</v>
      </c>
      <c r="J15" s="46">
        <v>1804729096</v>
      </c>
    </row>
    <row r="16" spans="1:10" ht="18.75">
      <c r="A16" s="33" t="s">
        <v>35</v>
      </c>
      <c r="B16" s="34" t="s">
        <v>36</v>
      </c>
      <c r="C16" s="34"/>
      <c r="D16" s="37"/>
      <c r="E16" s="37"/>
      <c r="F16" s="35" t="s">
        <v>178</v>
      </c>
      <c r="G16" s="36" t="s">
        <v>37</v>
      </c>
      <c r="H16" s="36"/>
      <c r="I16" s="45"/>
      <c r="J16" s="46">
        <v>84896337</v>
      </c>
    </row>
    <row r="17" spans="1:10" ht="18.75">
      <c r="A17" s="27" t="s">
        <v>38</v>
      </c>
      <c r="B17" s="28" t="s">
        <v>39</v>
      </c>
      <c r="C17" s="28"/>
      <c r="D17" s="29">
        <f>SUM(D18:D23)</f>
        <v>20683065675</v>
      </c>
      <c r="E17" s="29">
        <f>SUM(E18:E23)</f>
        <v>13150375094</v>
      </c>
      <c r="F17" s="35" t="s">
        <v>40</v>
      </c>
      <c r="G17" s="36" t="s">
        <v>41</v>
      </c>
      <c r="H17" s="36" t="s">
        <v>42</v>
      </c>
      <c r="I17" s="45">
        <v>26597364</v>
      </c>
      <c r="J17" s="46">
        <v>248571000</v>
      </c>
    </row>
    <row r="18" spans="1:10" ht="18.75">
      <c r="A18" s="33" t="s">
        <v>43</v>
      </c>
      <c r="B18" s="34" t="s">
        <v>44</v>
      </c>
      <c r="C18" s="34" t="s">
        <v>45</v>
      </c>
      <c r="D18" s="45">
        <v>19566306835</v>
      </c>
      <c r="E18" s="45">
        <v>12123991418</v>
      </c>
      <c r="F18" s="35" t="s">
        <v>46</v>
      </c>
      <c r="G18" s="36" t="s">
        <v>47</v>
      </c>
      <c r="H18" s="36"/>
      <c r="I18" s="45">
        <v>12757500</v>
      </c>
      <c r="J18" s="46"/>
    </row>
    <row r="19" spans="1:10" ht="18.75">
      <c r="A19" s="33" t="s">
        <v>48</v>
      </c>
      <c r="B19" s="34" t="s">
        <v>49</v>
      </c>
      <c r="C19" s="34"/>
      <c r="D19" s="45">
        <v>430471707</v>
      </c>
      <c r="E19" s="45">
        <v>97111647</v>
      </c>
      <c r="F19" s="35" t="s">
        <v>50</v>
      </c>
      <c r="G19" s="36" t="s">
        <v>51</v>
      </c>
      <c r="H19" s="36"/>
      <c r="I19" s="45">
        <v>0</v>
      </c>
      <c r="J19" s="46">
        <v>0</v>
      </c>
    </row>
    <row r="20" spans="1:10" ht="18.75">
      <c r="A20" s="33" t="s">
        <v>52</v>
      </c>
      <c r="B20" s="34" t="s">
        <v>53</v>
      </c>
      <c r="C20" s="34" t="s">
        <v>45</v>
      </c>
      <c r="D20" s="45">
        <v>0</v>
      </c>
      <c r="E20" s="45">
        <v>0</v>
      </c>
      <c r="F20" s="35" t="s">
        <v>179</v>
      </c>
      <c r="G20" s="36" t="s">
        <v>54</v>
      </c>
      <c r="H20" s="36" t="s">
        <v>55</v>
      </c>
      <c r="I20" s="45">
        <v>376262222</v>
      </c>
      <c r="J20" s="46">
        <v>849918350</v>
      </c>
    </row>
    <row r="21" spans="1:10" ht="18.75">
      <c r="A21" s="33" t="s">
        <v>56</v>
      </c>
      <c r="B21" s="34" t="s">
        <v>57</v>
      </c>
      <c r="C21" s="34"/>
      <c r="D21" s="45">
        <v>0</v>
      </c>
      <c r="E21" s="45">
        <v>0</v>
      </c>
      <c r="F21" s="35" t="s">
        <v>180</v>
      </c>
      <c r="G21" s="36" t="s">
        <v>59</v>
      </c>
      <c r="H21" s="36"/>
      <c r="I21" s="45">
        <v>0</v>
      </c>
      <c r="J21" s="46">
        <v>0</v>
      </c>
    </row>
    <row r="22" spans="1:10" ht="18.75">
      <c r="A22" s="33" t="s">
        <v>60</v>
      </c>
      <c r="B22" s="34" t="s">
        <v>61</v>
      </c>
      <c r="C22" s="34" t="s">
        <v>45</v>
      </c>
      <c r="D22" s="45">
        <v>686287133</v>
      </c>
      <c r="E22" s="45">
        <v>929272029</v>
      </c>
      <c r="F22" s="30" t="s">
        <v>58</v>
      </c>
      <c r="G22" s="31" t="s">
        <v>181</v>
      </c>
      <c r="H22" s="31"/>
      <c r="I22" s="29">
        <f>SUM(I23:I29)</f>
        <v>44477817</v>
      </c>
      <c r="J22" s="32">
        <f>SUM(J23:J29)</f>
        <v>36310182</v>
      </c>
    </row>
    <row r="23" spans="1:10" ht="18.75">
      <c r="A23" s="33" t="s">
        <v>63</v>
      </c>
      <c r="B23" s="34" t="s">
        <v>64</v>
      </c>
      <c r="C23" s="34" t="s">
        <v>45</v>
      </c>
      <c r="D23" s="45">
        <v>0</v>
      </c>
      <c r="E23" s="45">
        <v>0</v>
      </c>
      <c r="F23" s="35" t="s">
        <v>62</v>
      </c>
      <c r="G23" s="36" t="s">
        <v>182</v>
      </c>
      <c r="H23" s="36"/>
      <c r="I23" s="45">
        <v>0</v>
      </c>
      <c r="J23" s="46">
        <v>0</v>
      </c>
    </row>
    <row r="24" spans="1:10" ht="18.75">
      <c r="A24" s="27" t="s">
        <v>67</v>
      </c>
      <c r="B24" s="28" t="s">
        <v>68</v>
      </c>
      <c r="C24" s="28"/>
      <c r="D24" s="29">
        <f>SUM(D25:D26)</f>
        <v>19701730587</v>
      </c>
      <c r="E24" s="29">
        <f>SUM(E25:E26)</f>
        <v>13536350294</v>
      </c>
      <c r="F24" s="35" t="s">
        <v>65</v>
      </c>
      <c r="G24" s="36" t="s">
        <v>183</v>
      </c>
      <c r="H24" s="36" t="s">
        <v>66</v>
      </c>
      <c r="I24" s="45">
        <v>0</v>
      </c>
      <c r="J24" s="46">
        <v>0</v>
      </c>
    </row>
    <row r="25" spans="1:10" ht="18.75">
      <c r="A25" s="33" t="s">
        <v>70</v>
      </c>
      <c r="B25" s="34" t="s">
        <v>71</v>
      </c>
      <c r="C25" s="34" t="s">
        <v>72</v>
      </c>
      <c r="D25" s="45">
        <v>21301609862</v>
      </c>
      <c r="E25" s="45">
        <v>15136229569</v>
      </c>
      <c r="F25" s="35" t="s">
        <v>69</v>
      </c>
      <c r="G25" s="36" t="s">
        <v>184</v>
      </c>
      <c r="H25" s="36"/>
      <c r="I25" s="45">
        <v>15000000</v>
      </c>
      <c r="J25" s="46">
        <v>15000000</v>
      </c>
    </row>
    <row r="26" spans="1:10" ht="18.75">
      <c r="A26" s="33" t="s">
        <v>75</v>
      </c>
      <c r="B26" s="34" t="s">
        <v>76</v>
      </c>
      <c r="C26" s="34"/>
      <c r="D26" s="45">
        <v>-1599879275</v>
      </c>
      <c r="E26" s="45">
        <v>-1599879275</v>
      </c>
      <c r="F26" s="35" t="s">
        <v>73</v>
      </c>
      <c r="G26" s="36" t="s">
        <v>185</v>
      </c>
      <c r="H26" s="36" t="s">
        <v>74</v>
      </c>
      <c r="I26" s="45">
        <v>0</v>
      </c>
      <c r="J26" s="46">
        <v>0</v>
      </c>
    </row>
    <row r="27" spans="1:10" ht="18.75">
      <c r="A27" s="27" t="s">
        <v>79</v>
      </c>
      <c r="B27" s="28" t="s">
        <v>80</v>
      </c>
      <c r="C27" s="28"/>
      <c r="D27" s="29">
        <f>SUM(D28:D31)</f>
        <v>126584284</v>
      </c>
      <c r="E27" s="29">
        <f>SUM(E28:E31)</f>
        <v>570042150</v>
      </c>
      <c r="F27" s="35" t="s">
        <v>77</v>
      </c>
      <c r="G27" s="36" t="s">
        <v>186</v>
      </c>
      <c r="H27" s="36" t="s">
        <v>78</v>
      </c>
      <c r="I27" s="45">
        <v>0</v>
      </c>
      <c r="J27" s="46">
        <v>0</v>
      </c>
    </row>
    <row r="28" spans="1:10" ht="18.75">
      <c r="A28" s="33" t="s">
        <v>83</v>
      </c>
      <c r="B28" s="34" t="s">
        <v>84</v>
      </c>
      <c r="C28" s="34"/>
      <c r="D28" s="45">
        <v>0</v>
      </c>
      <c r="E28" s="45">
        <v>0</v>
      </c>
      <c r="F28" s="35" t="s">
        <v>187</v>
      </c>
      <c r="G28" s="36" t="s">
        <v>188</v>
      </c>
      <c r="H28" s="36"/>
      <c r="I28" s="45">
        <v>29477817</v>
      </c>
      <c r="J28" s="46">
        <v>21310182</v>
      </c>
    </row>
    <row r="29" spans="1:10" ht="18.75">
      <c r="A29" s="33" t="s">
        <v>189</v>
      </c>
      <c r="B29" s="34" t="s">
        <v>87</v>
      </c>
      <c r="C29" s="34" t="s">
        <v>88</v>
      </c>
      <c r="D29" s="45">
        <v>0</v>
      </c>
      <c r="E29" s="45">
        <v>0</v>
      </c>
      <c r="F29" s="35" t="s">
        <v>190</v>
      </c>
      <c r="G29" s="36" t="s">
        <v>191</v>
      </c>
      <c r="H29" s="36"/>
      <c r="I29" s="45">
        <v>0</v>
      </c>
      <c r="J29" s="46">
        <v>0</v>
      </c>
    </row>
    <row r="30" spans="1:10" ht="18.75">
      <c r="A30" s="33" t="s">
        <v>192</v>
      </c>
      <c r="B30" s="34" t="s">
        <v>193</v>
      </c>
      <c r="C30" s="34"/>
      <c r="D30" s="45">
        <v>0</v>
      </c>
      <c r="E30" s="45">
        <v>0</v>
      </c>
      <c r="F30" s="30" t="s">
        <v>81</v>
      </c>
      <c r="G30" s="31" t="s">
        <v>82</v>
      </c>
      <c r="H30" s="31"/>
      <c r="I30" s="29">
        <f>I31+I43</f>
        <v>19142681349</v>
      </c>
      <c r="J30" s="32">
        <f>J31+J43</f>
        <v>18094899801</v>
      </c>
    </row>
    <row r="31" spans="1:10" ht="18.75">
      <c r="A31" s="33" t="s">
        <v>92</v>
      </c>
      <c r="B31" s="34" t="s">
        <v>93</v>
      </c>
      <c r="C31" s="34"/>
      <c r="D31" s="45">
        <v>126584284</v>
      </c>
      <c r="E31" s="45">
        <v>570042150</v>
      </c>
      <c r="F31" s="30" t="s">
        <v>85</v>
      </c>
      <c r="G31" s="31" t="s">
        <v>86</v>
      </c>
      <c r="H31" s="31"/>
      <c r="I31" s="29">
        <f>SUM(I32:I42)</f>
        <v>18789954434</v>
      </c>
      <c r="J31" s="32">
        <f>SUM(J32:J42)</f>
        <v>17134345386</v>
      </c>
    </row>
    <row r="32" spans="1:10" ht="18.75">
      <c r="A32" s="27" t="s">
        <v>96</v>
      </c>
      <c r="B32" s="28" t="s">
        <v>97</v>
      </c>
      <c r="C32" s="28"/>
      <c r="D32" s="29">
        <f>D33+D39+D50+D53+D58</f>
        <v>3208253428</v>
      </c>
      <c r="E32" s="29">
        <f>E33+E39+E50+E53+E58</f>
        <v>4471833145</v>
      </c>
      <c r="F32" s="35" t="s">
        <v>89</v>
      </c>
      <c r="G32" s="36" t="s">
        <v>90</v>
      </c>
      <c r="H32" s="36" t="s">
        <v>91</v>
      </c>
      <c r="I32" s="45">
        <v>10000000000</v>
      </c>
      <c r="J32" s="46">
        <v>10000000000</v>
      </c>
    </row>
    <row r="33" spans="1:10" ht="18.75">
      <c r="A33" s="27" t="s">
        <v>99</v>
      </c>
      <c r="B33" s="28" t="s">
        <v>100</v>
      </c>
      <c r="C33" s="28"/>
      <c r="D33" s="29">
        <f>SUM(D34:D38)</f>
        <v>0</v>
      </c>
      <c r="E33" s="29">
        <f>SUM(E34:E38)</f>
        <v>0</v>
      </c>
      <c r="F33" s="35" t="s">
        <v>94</v>
      </c>
      <c r="G33" s="36" t="s">
        <v>95</v>
      </c>
      <c r="H33" s="36"/>
      <c r="I33" s="45">
        <v>0</v>
      </c>
      <c r="J33" s="46">
        <v>0</v>
      </c>
    </row>
    <row r="34" spans="1:10" ht="18.75">
      <c r="A34" s="33" t="s">
        <v>103</v>
      </c>
      <c r="B34" s="34" t="s">
        <v>104</v>
      </c>
      <c r="C34" s="34" t="s">
        <v>105</v>
      </c>
      <c r="D34" s="45">
        <v>0</v>
      </c>
      <c r="E34" s="45">
        <v>0</v>
      </c>
      <c r="F34" s="35" t="s">
        <v>194</v>
      </c>
      <c r="G34" s="36" t="s">
        <v>98</v>
      </c>
      <c r="H34" s="36"/>
      <c r="I34" s="45">
        <v>0</v>
      </c>
      <c r="J34" s="46">
        <v>0</v>
      </c>
    </row>
    <row r="35" spans="1:10" ht="18.75">
      <c r="A35" s="33" t="s">
        <v>195</v>
      </c>
      <c r="B35" s="34" t="s">
        <v>108</v>
      </c>
      <c r="C35" s="34"/>
      <c r="D35" s="45">
        <v>0</v>
      </c>
      <c r="E35" s="45">
        <v>0</v>
      </c>
      <c r="F35" s="35" t="s">
        <v>196</v>
      </c>
      <c r="G35" s="36" t="s">
        <v>102</v>
      </c>
      <c r="H35" s="36"/>
      <c r="I35" s="45">
        <v>0</v>
      </c>
      <c r="J35" s="46">
        <v>0</v>
      </c>
    </row>
    <row r="36" spans="1:10" ht="18.75">
      <c r="A36" s="33" t="s">
        <v>197</v>
      </c>
      <c r="B36" s="34" t="s">
        <v>111</v>
      </c>
      <c r="C36" s="34"/>
      <c r="D36" s="45">
        <v>0</v>
      </c>
      <c r="E36" s="45">
        <v>0</v>
      </c>
      <c r="F36" s="35" t="s">
        <v>101</v>
      </c>
      <c r="G36" s="36" t="s">
        <v>107</v>
      </c>
      <c r="H36" s="36"/>
      <c r="I36" s="45">
        <v>0</v>
      </c>
      <c r="J36" s="46">
        <v>0</v>
      </c>
    </row>
    <row r="37" spans="1:10" ht="18.75">
      <c r="A37" s="33" t="s">
        <v>198</v>
      </c>
      <c r="B37" s="34" t="s">
        <v>199</v>
      </c>
      <c r="C37" s="34"/>
      <c r="D37" s="45">
        <v>0</v>
      </c>
      <c r="E37" s="45">
        <v>0</v>
      </c>
      <c r="F37" s="35" t="s">
        <v>106</v>
      </c>
      <c r="G37" s="36" t="s">
        <v>110</v>
      </c>
      <c r="H37" s="36"/>
      <c r="I37" s="45">
        <v>0</v>
      </c>
      <c r="J37" s="46">
        <v>0</v>
      </c>
    </row>
    <row r="38" spans="1:11" ht="18.75">
      <c r="A38" s="33" t="s">
        <v>200</v>
      </c>
      <c r="B38" s="34" t="s">
        <v>114</v>
      </c>
      <c r="C38" s="34"/>
      <c r="D38" s="45">
        <v>0</v>
      </c>
      <c r="E38" s="45">
        <v>0</v>
      </c>
      <c r="F38" s="35" t="s">
        <v>109</v>
      </c>
      <c r="G38" s="36" t="s">
        <v>113</v>
      </c>
      <c r="H38" s="36" t="s">
        <v>91</v>
      </c>
      <c r="I38" s="45">
        <v>332089541</v>
      </c>
      <c r="J38" s="46">
        <v>0</v>
      </c>
      <c r="K38" s="9">
        <f>I38+I39+I40</f>
        <v>1748841032</v>
      </c>
    </row>
    <row r="39" spans="1:10" ht="18.75">
      <c r="A39" s="27" t="s">
        <v>117</v>
      </c>
      <c r="B39" s="28" t="s">
        <v>118</v>
      </c>
      <c r="C39" s="28"/>
      <c r="D39" s="29">
        <f>D40+D43+D46+D49</f>
        <v>537586889</v>
      </c>
      <c r="E39" s="29">
        <f>E40+E43+E46+E49</f>
        <v>617402645</v>
      </c>
      <c r="F39" s="35" t="s">
        <v>112</v>
      </c>
      <c r="G39" s="36" t="s">
        <v>116</v>
      </c>
      <c r="H39" s="36" t="s">
        <v>91</v>
      </c>
      <c r="I39" s="45">
        <v>1164532364</v>
      </c>
      <c r="J39" s="46">
        <v>1164532364</v>
      </c>
    </row>
    <row r="40" spans="1:10" ht="18.75">
      <c r="A40" s="33" t="s">
        <v>120</v>
      </c>
      <c r="B40" s="34" t="s">
        <v>121</v>
      </c>
      <c r="C40" s="34" t="s">
        <v>122</v>
      </c>
      <c r="D40" s="37">
        <v>537586889</v>
      </c>
      <c r="E40" s="37">
        <v>617402645</v>
      </c>
      <c r="F40" s="35" t="s">
        <v>115</v>
      </c>
      <c r="G40" s="36" t="s">
        <v>119</v>
      </c>
      <c r="H40" s="36" t="s">
        <v>91</v>
      </c>
      <c r="I40" s="45">
        <v>252219127</v>
      </c>
      <c r="J40" s="46">
        <v>499419127</v>
      </c>
    </row>
    <row r="41" spans="1:10" ht="18.75">
      <c r="A41" s="33" t="s">
        <v>125</v>
      </c>
      <c r="B41" s="34" t="s">
        <v>126</v>
      </c>
      <c r="C41" s="34"/>
      <c r="D41" s="45">
        <v>896533693</v>
      </c>
      <c r="E41" s="45">
        <v>896533693</v>
      </c>
      <c r="F41" s="35" t="s">
        <v>201</v>
      </c>
      <c r="G41" s="36" t="s">
        <v>124</v>
      </c>
      <c r="H41" s="36"/>
      <c r="I41" s="45">
        <v>7041113402</v>
      </c>
      <c r="J41" s="46">
        <v>5470393895</v>
      </c>
    </row>
    <row r="42" spans="1:10" ht="18.75">
      <c r="A42" s="33" t="s">
        <v>129</v>
      </c>
      <c r="B42" s="34" t="s">
        <v>130</v>
      </c>
      <c r="C42" s="34"/>
      <c r="D42" s="45">
        <f>D41-D40</f>
        <v>358946804</v>
      </c>
      <c r="E42" s="45">
        <f>E41-E40</f>
        <v>279131048</v>
      </c>
      <c r="F42" s="35" t="s">
        <v>202</v>
      </c>
      <c r="G42" s="36" t="s">
        <v>128</v>
      </c>
      <c r="H42" s="36"/>
      <c r="I42" s="45">
        <v>0</v>
      </c>
      <c r="J42" s="46">
        <v>0</v>
      </c>
    </row>
    <row r="43" spans="1:10" ht="18.75">
      <c r="A43" s="33" t="s">
        <v>134</v>
      </c>
      <c r="B43" s="34" t="s">
        <v>135</v>
      </c>
      <c r="C43" s="34" t="s">
        <v>136</v>
      </c>
      <c r="D43" s="37">
        <f>SUM(D44:D45)</f>
        <v>0</v>
      </c>
      <c r="E43" s="37">
        <f>SUM(E44:E45)</f>
        <v>0</v>
      </c>
      <c r="F43" s="30" t="s">
        <v>123</v>
      </c>
      <c r="G43" s="31" t="s">
        <v>124</v>
      </c>
      <c r="H43" s="31"/>
      <c r="I43" s="29">
        <f>SUM(I44:I46)</f>
        <v>352726915</v>
      </c>
      <c r="J43" s="32">
        <f>SUM(J44:J46)</f>
        <v>960554415</v>
      </c>
    </row>
    <row r="44" spans="1:10" ht="18.75">
      <c r="A44" s="33" t="s">
        <v>125</v>
      </c>
      <c r="B44" s="34" t="s">
        <v>139</v>
      </c>
      <c r="C44" s="34"/>
      <c r="D44" s="37">
        <v>0</v>
      </c>
      <c r="E44" s="37">
        <v>0</v>
      </c>
      <c r="F44" s="35" t="s">
        <v>127</v>
      </c>
      <c r="G44" s="36" t="s">
        <v>128</v>
      </c>
      <c r="H44" s="36"/>
      <c r="I44" s="45">
        <v>352726915</v>
      </c>
      <c r="J44" s="46">
        <v>960554415</v>
      </c>
    </row>
    <row r="45" spans="1:10" ht="18.75">
      <c r="A45" s="33" t="s">
        <v>129</v>
      </c>
      <c r="B45" s="34" t="s">
        <v>141</v>
      </c>
      <c r="C45" s="34"/>
      <c r="D45" s="37">
        <v>0</v>
      </c>
      <c r="E45" s="37">
        <v>0</v>
      </c>
      <c r="F45" s="35" t="s">
        <v>131</v>
      </c>
      <c r="G45" s="36" t="s">
        <v>132</v>
      </c>
      <c r="H45" s="36" t="s">
        <v>133</v>
      </c>
      <c r="I45" s="45">
        <v>0</v>
      </c>
      <c r="J45" s="46">
        <v>0</v>
      </c>
    </row>
    <row r="46" spans="1:10" ht="18.75">
      <c r="A46" s="33" t="s">
        <v>142</v>
      </c>
      <c r="B46" s="34" t="s">
        <v>143</v>
      </c>
      <c r="C46" s="34" t="s">
        <v>144</v>
      </c>
      <c r="D46" s="37">
        <f>SUM(D47:D48)</f>
        <v>0</v>
      </c>
      <c r="E46" s="37">
        <f>SUM(E47:E48)</f>
        <v>0</v>
      </c>
      <c r="F46" s="35" t="s">
        <v>137</v>
      </c>
      <c r="G46" s="36" t="s">
        <v>138</v>
      </c>
      <c r="H46" s="31"/>
      <c r="I46" s="29"/>
      <c r="J46" s="32">
        <v>0</v>
      </c>
    </row>
    <row r="47" spans="1:10" ht="18.75">
      <c r="A47" s="33" t="s">
        <v>125</v>
      </c>
      <c r="B47" s="34" t="s">
        <v>145</v>
      </c>
      <c r="C47" s="34"/>
      <c r="D47" s="37"/>
      <c r="E47" s="37"/>
      <c r="F47" s="35" t="s">
        <v>140</v>
      </c>
      <c r="G47" s="36" t="s">
        <v>140</v>
      </c>
      <c r="H47" s="36"/>
      <c r="I47" s="37">
        <v>0</v>
      </c>
      <c r="J47" s="38">
        <v>0</v>
      </c>
    </row>
    <row r="48" spans="1:10" ht="18.75">
      <c r="A48" s="33" t="s">
        <v>129</v>
      </c>
      <c r="B48" s="34" t="s">
        <v>146</v>
      </c>
      <c r="C48" s="34"/>
      <c r="D48" s="37">
        <v>0</v>
      </c>
      <c r="E48" s="37">
        <v>0</v>
      </c>
      <c r="F48" s="35" t="s">
        <v>140</v>
      </c>
      <c r="G48" s="36" t="s">
        <v>140</v>
      </c>
      <c r="H48" s="36"/>
      <c r="I48" s="37">
        <v>0</v>
      </c>
      <c r="J48" s="38">
        <v>0</v>
      </c>
    </row>
    <row r="49" spans="1:10" ht="18.75">
      <c r="A49" s="33" t="s">
        <v>147</v>
      </c>
      <c r="B49" s="34" t="s">
        <v>148</v>
      </c>
      <c r="C49" s="34" t="s">
        <v>149</v>
      </c>
      <c r="D49" s="37"/>
      <c r="E49" s="37"/>
      <c r="F49" s="35" t="s">
        <v>140</v>
      </c>
      <c r="G49" s="36" t="s">
        <v>140</v>
      </c>
      <c r="H49" s="36"/>
      <c r="I49" s="37">
        <v>0</v>
      </c>
      <c r="J49" s="38">
        <v>0</v>
      </c>
    </row>
    <row r="50" spans="1:10" ht="18.75">
      <c r="A50" s="27" t="s">
        <v>150</v>
      </c>
      <c r="B50" s="28" t="s">
        <v>151</v>
      </c>
      <c r="C50" s="28" t="s">
        <v>152</v>
      </c>
      <c r="D50" s="29">
        <f>SUM(D51:D52)</f>
        <v>0</v>
      </c>
      <c r="E50" s="29">
        <f>SUM(E51:E52)</f>
        <v>0</v>
      </c>
      <c r="F50" s="35" t="s">
        <v>140</v>
      </c>
      <c r="G50" s="36" t="s">
        <v>140</v>
      </c>
      <c r="H50" s="36"/>
      <c r="I50" s="37">
        <v>0</v>
      </c>
      <c r="J50" s="38">
        <v>0</v>
      </c>
    </row>
    <row r="51" spans="1:10" ht="18.75">
      <c r="A51" s="33" t="s">
        <v>125</v>
      </c>
      <c r="B51" s="34" t="s">
        <v>153</v>
      </c>
      <c r="C51" s="34"/>
      <c r="D51" s="37">
        <v>0</v>
      </c>
      <c r="E51" s="37">
        <v>0</v>
      </c>
      <c r="F51" s="35" t="s">
        <v>140</v>
      </c>
      <c r="G51" s="36" t="s">
        <v>140</v>
      </c>
      <c r="H51" s="36"/>
      <c r="I51" s="37">
        <v>0</v>
      </c>
      <c r="J51" s="38">
        <v>0</v>
      </c>
    </row>
    <row r="52" spans="1:10" ht="18.75">
      <c r="A52" s="33" t="s">
        <v>129</v>
      </c>
      <c r="B52" s="34" t="s">
        <v>154</v>
      </c>
      <c r="C52" s="34"/>
      <c r="D52" s="37">
        <v>0</v>
      </c>
      <c r="E52" s="37">
        <v>0</v>
      </c>
      <c r="F52" s="35" t="s">
        <v>140</v>
      </c>
      <c r="G52" s="36" t="s">
        <v>140</v>
      </c>
      <c r="H52" s="36"/>
      <c r="I52" s="37">
        <v>0</v>
      </c>
      <c r="J52" s="38">
        <v>0</v>
      </c>
    </row>
    <row r="53" spans="1:10" ht="18.75">
      <c r="A53" s="27" t="s">
        <v>155</v>
      </c>
      <c r="B53" s="28" t="s">
        <v>156</v>
      </c>
      <c r="C53" s="28" t="s">
        <v>31</v>
      </c>
      <c r="D53" s="29"/>
      <c r="E53" s="29">
        <f>SUM(E54:E57)</f>
        <v>0</v>
      </c>
      <c r="F53" s="35" t="s">
        <v>140</v>
      </c>
      <c r="G53" s="36" t="s">
        <v>140</v>
      </c>
      <c r="H53" s="36"/>
      <c r="I53" s="37">
        <v>0</v>
      </c>
      <c r="J53" s="38">
        <v>0</v>
      </c>
    </row>
    <row r="54" spans="1:10" ht="18.75">
      <c r="A54" s="33" t="s">
        <v>157</v>
      </c>
      <c r="B54" s="34" t="s">
        <v>158</v>
      </c>
      <c r="C54" s="34"/>
      <c r="D54" s="37"/>
      <c r="E54" s="37"/>
      <c r="F54" s="35" t="s">
        <v>140</v>
      </c>
      <c r="G54" s="36" t="s">
        <v>140</v>
      </c>
      <c r="H54" s="36"/>
      <c r="I54" s="37">
        <v>0</v>
      </c>
      <c r="J54" s="38"/>
    </row>
    <row r="55" spans="1:10" ht="18.75">
      <c r="A55" s="33" t="s">
        <v>159</v>
      </c>
      <c r="B55" s="34" t="s">
        <v>160</v>
      </c>
      <c r="C55" s="34"/>
      <c r="D55" s="45"/>
      <c r="E55" s="45"/>
      <c r="F55" s="35" t="s">
        <v>140</v>
      </c>
      <c r="G55" s="36" t="s">
        <v>140</v>
      </c>
      <c r="H55" s="36"/>
      <c r="I55" s="37">
        <v>0</v>
      </c>
      <c r="J55" s="38">
        <v>0</v>
      </c>
    </row>
    <row r="56" spans="1:10" ht="18.75">
      <c r="A56" s="33" t="s">
        <v>161</v>
      </c>
      <c r="B56" s="34" t="s">
        <v>162</v>
      </c>
      <c r="C56" s="34"/>
      <c r="D56" s="37"/>
      <c r="E56" s="37"/>
      <c r="F56" s="35" t="s">
        <v>140</v>
      </c>
      <c r="G56" s="36" t="s">
        <v>140</v>
      </c>
      <c r="H56" s="36"/>
      <c r="I56" s="37">
        <v>0</v>
      </c>
      <c r="J56" s="38">
        <v>0</v>
      </c>
    </row>
    <row r="57" spans="1:10" ht="18.75">
      <c r="A57" s="33" t="s">
        <v>163</v>
      </c>
      <c r="B57" s="34" t="s">
        <v>164</v>
      </c>
      <c r="C57" s="34"/>
      <c r="D57" s="37">
        <v>0</v>
      </c>
      <c r="E57" s="37">
        <v>0</v>
      </c>
      <c r="F57" s="35" t="s">
        <v>140</v>
      </c>
      <c r="G57" s="36" t="s">
        <v>140</v>
      </c>
      <c r="H57" s="36"/>
      <c r="I57" s="37">
        <v>0</v>
      </c>
      <c r="J57" s="38">
        <v>0</v>
      </c>
    </row>
    <row r="58" spans="1:10" ht="18.75">
      <c r="A58" s="27" t="s">
        <v>165</v>
      </c>
      <c r="B58" s="28" t="s">
        <v>166</v>
      </c>
      <c r="C58" s="28"/>
      <c r="D58" s="29">
        <f>SUM(D59:D61)</f>
        <v>2670666539</v>
      </c>
      <c r="E58" s="29">
        <f>SUM(E59:E61)</f>
        <v>3854430500</v>
      </c>
      <c r="F58" s="35" t="s">
        <v>140</v>
      </c>
      <c r="G58" s="36" t="s">
        <v>140</v>
      </c>
      <c r="H58" s="36"/>
      <c r="I58" s="37">
        <v>0</v>
      </c>
      <c r="J58" s="38">
        <v>0</v>
      </c>
    </row>
    <row r="59" spans="1:10" ht="18.75">
      <c r="A59" s="33" t="s">
        <v>167</v>
      </c>
      <c r="B59" s="34" t="s">
        <v>168</v>
      </c>
      <c r="C59" s="34" t="s">
        <v>169</v>
      </c>
      <c r="D59" s="45">
        <v>2670666539</v>
      </c>
      <c r="E59" s="45">
        <v>3854430500</v>
      </c>
      <c r="F59" s="35" t="s">
        <v>140</v>
      </c>
      <c r="G59" s="36" t="s">
        <v>140</v>
      </c>
      <c r="H59" s="36"/>
      <c r="I59" s="37">
        <v>0</v>
      </c>
      <c r="J59" s="38">
        <v>0</v>
      </c>
    </row>
    <row r="60" spans="1:10" ht="18.75">
      <c r="A60" s="33" t="s">
        <v>170</v>
      </c>
      <c r="B60" s="34" t="s">
        <v>171</v>
      </c>
      <c r="C60" s="34" t="s">
        <v>78</v>
      </c>
      <c r="D60" s="45">
        <v>0</v>
      </c>
      <c r="E60" s="45">
        <v>0</v>
      </c>
      <c r="F60" s="35" t="s">
        <v>140</v>
      </c>
      <c r="G60" s="36" t="s">
        <v>140</v>
      </c>
      <c r="H60" s="36"/>
      <c r="I60" s="37">
        <v>0</v>
      </c>
      <c r="J60" s="38">
        <v>0</v>
      </c>
    </row>
    <row r="61" spans="1:10" ht="18.75">
      <c r="A61" s="33" t="s">
        <v>172</v>
      </c>
      <c r="B61" s="34" t="s">
        <v>173</v>
      </c>
      <c r="C61" s="34"/>
      <c r="D61" s="47">
        <v>0</v>
      </c>
      <c r="E61" s="47">
        <v>0</v>
      </c>
      <c r="F61" s="35" t="s">
        <v>140</v>
      </c>
      <c r="G61" s="36" t="s">
        <v>140</v>
      </c>
      <c r="H61" s="36"/>
      <c r="I61" s="37">
        <v>0</v>
      </c>
      <c r="J61" s="38">
        <v>0</v>
      </c>
    </row>
    <row r="62" spans="1:12" ht="19.5" thickBot="1">
      <c r="A62" s="11" t="s">
        <v>174</v>
      </c>
      <c r="B62" s="12" t="s">
        <v>175</v>
      </c>
      <c r="C62" s="12"/>
      <c r="D62" s="25">
        <f>D10+D32</f>
        <v>45054375032</v>
      </c>
      <c r="E62" s="25">
        <f>E10+E32</f>
        <v>38943950386</v>
      </c>
      <c r="F62" s="14" t="s">
        <v>176</v>
      </c>
      <c r="G62" s="12" t="s">
        <v>177</v>
      </c>
      <c r="H62" s="14"/>
      <c r="I62" s="13">
        <f>I30+I10</f>
        <v>45054375032</v>
      </c>
      <c r="J62" s="15">
        <f>J30+J10</f>
        <v>38943950386</v>
      </c>
      <c r="K62" s="9">
        <f>I62-D62</f>
        <v>0</v>
      </c>
      <c r="L62" s="48">
        <f>E62-J62</f>
        <v>0</v>
      </c>
    </row>
    <row r="63" spans="1:10" ht="19.5" thickTop="1">
      <c r="A63" s="20"/>
      <c r="B63" s="20"/>
      <c r="C63" s="20"/>
      <c r="D63" s="21">
        <f>D62-I62</f>
        <v>0</v>
      </c>
      <c r="E63" s="21"/>
      <c r="F63" s="22"/>
      <c r="G63" s="20"/>
      <c r="H63" s="22"/>
      <c r="I63" s="21"/>
      <c r="J63" s="21"/>
    </row>
    <row r="64" spans="1:10" ht="18.75">
      <c r="A64" s="16"/>
      <c r="B64" s="17"/>
      <c r="C64" s="17"/>
      <c r="D64" s="18"/>
      <c r="E64" s="10"/>
      <c r="G64" s="41"/>
      <c r="H64" s="24" t="s">
        <v>213</v>
      </c>
      <c r="I64" s="41"/>
      <c r="J64" s="41"/>
    </row>
    <row r="65" spans="1:10" ht="18.75">
      <c r="A65" s="19" t="s">
        <v>209</v>
      </c>
      <c r="B65" s="19"/>
      <c r="C65" s="19"/>
      <c r="G65" s="42"/>
      <c r="H65" s="23" t="s">
        <v>207</v>
      </c>
      <c r="I65" s="42"/>
      <c r="J65" s="42"/>
    </row>
    <row r="66" spans="1:10" ht="18.75">
      <c r="A66" s="16"/>
      <c r="B66" s="18"/>
      <c r="C66" s="18"/>
      <c r="G66" s="16"/>
      <c r="H66" s="44"/>
      <c r="I66" s="18">
        <f>D62-I62</f>
        <v>0</v>
      </c>
      <c r="J66" s="18">
        <f>E62-J62</f>
        <v>0</v>
      </c>
    </row>
    <row r="67" spans="2:8" ht="18.75">
      <c r="B67" s="8"/>
      <c r="C67" s="8"/>
      <c r="H67" s="3"/>
    </row>
    <row r="68" spans="2:8" ht="18.75">
      <c r="B68" s="8"/>
      <c r="C68" s="8"/>
      <c r="H68" s="3"/>
    </row>
    <row r="69" spans="1:10" ht="18.75">
      <c r="A69" s="19" t="s">
        <v>210</v>
      </c>
      <c r="B69" s="19"/>
      <c r="C69" s="19"/>
      <c r="G69" s="43"/>
      <c r="H69" s="19" t="s">
        <v>208</v>
      </c>
      <c r="I69" s="43"/>
      <c r="J69" s="43"/>
    </row>
  </sheetData>
  <mergeCells count="15">
    <mergeCell ref="H8:H9"/>
    <mergeCell ref="A1:B1"/>
    <mergeCell ref="A2:B2"/>
    <mergeCell ref="A4:J4"/>
    <mergeCell ref="A5:J5"/>
    <mergeCell ref="I8:I9"/>
    <mergeCell ref="J8:J9"/>
    <mergeCell ref="A6:J6"/>
    <mergeCell ref="A8:A9"/>
    <mergeCell ref="B8:B9"/>
    <mergeCell ref="G8:G9"/>
    <mergeCell ref="C8:C9"/>
    <mergeCell ref="D8:D9"/>
    <mergeCell ref="E8:E9"/>
    <mergeCell ref="F8:F9"/>
  </mergeCells>
  <printOptions/>
  <pageMargins left="0" right="0" top="0.393700787401575" bottom="0.393700787401575" header="0.196850393700787" footer="0.19685039370078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6"/>
  <sheetViews>
    <sheetView tabSelected="1" workbookViewId="0" topLeftCell="A11">
      <selection activeCell="B17" sqref="B17"/>
    </sheetView>
  </sheetViews>
  <sheetFormatPr defaultColWidth="9.00390625" defaultRowHeight="19.5" customHeight="1"/>
  <cols>
    <col min="1" max="1" width="9.125" style="51" customWidth="1"/>
    <col min="2" max="2" width="49.00390625" style="51" customWidth="1"/>
    <col min="3" max="3" width="19.625" style="50" customWidth="1"/>
    <col min="4" max="4" width="18.25390625" style="50" customWidth="1"/>
    <col min="5" max="16384" width="9.125" style="51" customWidth="1"/>
  </cols>
  <sheetData>
    <row r="1" spans="1:2" ht="19.5" customHeight="1">
      <c r="A1" s="49" t="s">
        <v>216</v>
      </c>
      <c r="B1" s="49"/>
    </row>
    <row r="2" spans="1:2" ht="24.75" customHeight="1">
      <c r="A2" s="49" t="s">
        <v>217</v>
      </c>
      <c r="B2" s="49"/>
    </row>
    <row r="3" spans="1:3" ht="18.75" customHeight="1">
      <c r="A3" s="49" t="s">
        <v>218</v>
      </c>
      <c r="C3" s="52"/>
    </row>
    <row r="4" spans="1:4" ht="19.5" customHeight="1">
      <c r="A4" s="51" t="s">
        <v>219</v>
      </c>
      <c r="D4" s="53" t="s">
        <v>220</v>
      </c>
    </row>
    <row r="5" spans="1:4" s="56" customFormat="1" ht="19.5" customHeight="1">
      <c r="A5" s="54" t="s">
        <v>221</v>
      </c>
      <c r="B5" s="54" t="s">
        <v>222</v>
      </c>
      <c r="C5" s="55" t="s">
        <v>223</v>
      </c>
      <c r="D5" s="55" t="s">
        <v>224</v>
      </c>
    </row>
    <row r="6" spans="1:4" ht="19.5" customHeight="1">
      <c r="A6" s="57">
        <v>1</v>
      </c>
      <c r="B6" s="58" t="s">
        <v>225</v>
      </c>
      <c r="C6" s="59">
        <v>15287049095</v>
      </c>
      <c r="D6" s="59">
        <v>23051955620</v>
      </c>
    </row>
    <row r="7" spans="1:4" ht="19.5" customHeight="1">
      <c r="A7" s="60">
        <v>2</v>
      </c>
      <c r="B7" s="61" t="s">
        <v>226</v>
      </c>
      <c r="C7" s="62">
        <v>204345376</v>
      </c>
      <c r="D7" s="62">
        <v>408657629</v>
      </c>
    </row>
    <row r="8" spans="1:4" ht="19.5" customHeight="1">
      <c r="A8" s="60">
        <v>3</v>
      </c>
      <c r="B8" s="61" t="s">
        <v>227</v>
      </c>
      <c r="C8" s="62">
        <v>15082703719</v>
      </c>
      <c r="D8" s="62">
        <v>22643297991</v>
      </c>
    </row>
    <row r="9" spans="1:4" ht="19.5" customHeight="1">
      <c r="A9" s="60">
        <v>4</v>
      </c>
      <c r="B9" s="61" t="s">
        <v>228</v>
      </c>
      <c r="C9" s="62">
        <v>11930110970</v>
      </c>
      <c r="D9" s="62">
        <v>17655733243</v>
      </c>
    </row>
    <row r="10" spans="1:4" ht="19.5" customHeight="1">
      <c r="A10" s="60">
        <v>5</v>
      </c>
      <c r="B10" s="61" t="s">
        <v>229</v>
      </c>
      <c r="C10" s="62">
        <v>3152592749</v>
      </c>
      <c r="D10" s="62">
        <v>4987564748</v>
      </c>
    </row>
    <row r="11" spans="1:4" ht="19.5" customHeight="1">
      <c r="A11" s="60">
        <v>6</v>
      </c>
      <c r="B11" s="61" t="s">
        <v>230</v>
      </c>
      <c r="C11" s="62">
        <v>23874527</v>
      </c>
      <c r="D11" s="62">
        <v>60513394</v>
      </c>
    </row>
    <row r="12" spans="1:4" ht="19.5" customHeight="1">
      <c r="A12" s="60">
        <v>7</v>
      </c>
      <c r="B12" s="61" t="s">
        <v>231</v>
      </c>
      <c r="C12" s="62"/>
      <c r="D12" s="62"/>
    </row>
    <row r="13" spans="1:4" ht="19.5" customHeight="1">
      <c r="A13" s="60">
        <v>8</v>
      </c>
      <c r="B13" s="61" t="s">
        <v>232</v>
      </c>
      <c r="C13" s="62">
        <v>823714808</v>
      </c>
      <c r="D13" s="62">
        <v>1235254314</v>
      </c>
    </row>
    <row r="14" spans="1:4" ht="19.5" customHeight="1">
      <c r="A14" s="60">
        <v>9</v>
      </c>
      <c r="B14" s="61" t="s">
        <v>233</v>
      </c>
      <c r="C14" s="62">
        <v>811122171</v>
      </c>
      <c r="D14" s="62">
        <v>1440755894</v>
      </c>
    </row>
    <row r="15" spans="1:4" ht="19.5" customHeight="1">
      <c r="A15" s="60">
        <v>10</v>
      </c>
      <c r="B15" s="61" t="s">
        <v>234</v>
      </c>
      <c r="C15" s="62"/>
      <c r="D15" s="62"/>
    </row>
    <row r="16" spans="1:4" ht="19.5" customHeight="1">
      <c r="A16" s="60">
        <v>11</v>
      </c>
      <c r="B16" s="61" t="s">
        <v>235</v>
      </c>
      <c r="C16" s="62"/>
      <c r="D16" s="62"/>
    </row>
    <row r="17" spans="1:4" ht="19.5" customHeight="1">
      <c r="A17" s="60">
        <v>12</v>
      </c>
      <c r="B17" s="61" t="s">
        <v>236</v>
      </c>
      <c r="C17" s="62"/>
      <c r="D17" s="62"/>
    </row>
    <row r="18" spans="1:4" ht="19.5" customHeight="1">
      <c r="A18" s="60">
        <v>13</v>
      </c>
      <c r="B18" s="61" t="s">
        <v>237</v>
      </c>
      <c r="C18" s="62">
        <v>1541630297</v>
      </c>
      <c r="D18" s="62">
        <v>2372067934</v>
      </c>
    </row>
    <row r="19" spans="1:4" ht="19.5" customHeight="1">
      <c r="A19" s="60">
        <v>15</v>
      </c>
      <c r="B19" s="61" t="s">
        <v>238</v>
      </c>
      <c r="C19" s="62">
        <v>431656514</v>
      </c>
      <c r="D19" s="62">
        <v>664179052</v>
      </c>
    </row>
    <row r="20" spans="1:4" ht="19.5" customHeight="1">
      <c r="A20" s="60"/>
      <c r="B20" s="63" t="s">
        <v>239</v>
      </c>
      <c r="C20" s="62">
        <f>C18*14%</f>
        <v>215828241.58</v>
      </c>
      <c r="D20" s="62">
        <f>D18*14%</f>
        <v>332089510.76000005</v>
      </c>
    </row>
    <row r="21" spans="1:4" ht="19.5" customHeight="1">
      <c r="A21" s="60"/>
      <c r="B21" s="63" t="s">
        <v>240</v>
      </c>
      <c r="C21" s="62">
        <f>C18*14%</f>
        <v>215828241.58</v>
      </c>
      <c r="D21" s="62">
        <f>D18*14%</f>
        <v>332089510.76000005</v>
      </c>
    </row>
    <row r="22" spans="1:4" ht="19.5" customHeight="1">
      <c r="A22" s="60">
        <v>16</v>
      </c>
      <c r="B22" s="61" t="s">
        <v>241</v>
      </c>
      <c r="C22" s="62">
        <f>C18-C20</f>
        <v>1325802055.42</v>
      </c>
      <c r="D22" s="62">
        <f>D18-D20</f>
        <v>2039978423.24</v>
      </c>
    </row>
    <row r="23" spans="1:4" ht="19.5" customHeight="1">
      <c r="A23" s="64">
        <v>17</v>
      </c>
      <c r="B23" s="65" t="s">
        <v>242</v>
      </c>
      <c r="C23" s="66">
        <f>C22/1000000</f>
        <v>1325.80205542</v>
      </c>
      <c r="D23" s="66">
        <f>D22/1000000</f>
        <v>2039.97842324</v>
      </c>
    </row>
    <row r="24" ht="11.25" customHeight="1"/>
    <row r="25" spans="3:4" ht="19.5" customHeight="1">
      <c r="C25" s="67" t="s">
        <v>243</v>
      </c>
      <c r="D25" s="67"/>
    </row>
    <row r="26" spans="1:4" ht="19.5" customHeight="1">
      <c r="A26" s="68" t="s">
        <v>244</v>
      </c>
      <c r="C26" s="69" t="s">
        <v>245</v>
      </c>
      <c r="D26" s="69"/>
    </row>
  </sheetData>
  <printOptions/>
  <pageMargins left="0.643700787" right="0.643700787" top="0.393700787401575" bottom="0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ctybibo</dc:creator>
  <cp:keywords/>
  <dc:description/>
  <cp:lastModifiedBy>nghiant</cp:lastModifiedBy>
  <cp:lastPrinted>2007-07-24T01:49:44Z</cp:lastPrinted>
  <dcterms:created xsi:type="dcterms:W3CDTF">2006-08-02T03:48:23Z</dcterms:created>
  <dcterms:modified xsi:type="dcterms:W3CDTF">2007-07-26T09:27:01Z</dcterms:modified>
  <cp:category/>
  <cp:version/>
  <cp:contentType/>
  <cp:contentStatus/>
</cp:coreProperties>
</file>